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Green Hive\3.A2\2 MATERIAL\1.QTY SURVEY\PLASTER\INTERNAL PLASTER\"/>
    </mc:Choice>
  </mc:AlternateContent>
  <bookViews>
    <workbookView xWindow="0" yWindow="0" windowWidth="20490" windowHeight="7755"/>
  </bookViews>
  <sheets>
    <sheet name="ROUGH PLASTER " sheetId="1" r:id="rId1"/>
  </sheets>
  <definedNames>
    <definedName name="_xlnm._FilterDatabase" localSheetId="0" hidden="1">'ROUGH PLASTER '!$C$10:$K$52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F61" i="1" l="1"/>
  <c r="G61" i="1" s="1"/>
  <c r="H61" i="1" s="1"/>
  <c r="I61" i="1" s="1"/>
  <c r="J61" i="1" s="1"/>
  <c r="K61" i="1" s="1"/>
  <c r="L61" i="1" s="1"/>
  <c r="M61" i="1" s="1"/>
  <c r="N61" i="1" s="1"/>
  <c r="O61" i="1" s="1"/>
  <c r="P61" i="1" s="1"/>
  <c r="Q61" i="1" s="1"/>
  <c r="R61" i="1" s="1"/>
  <c r="E61" i="1"/>
  <c r="E60" i="1" l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D60" i="1"/>
  <c r="F5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D59" i="1"/>
  <c r="I53" i="1"/>
  <c r="K53" i="1" s="1"/>
  <c r="I37" i="1"/>
  <c r="K37" i="1" s="1"/>
  <c r="I31" i="1"/>
  <c r="K31" i="1" s="1"/>
  <c r="I15" i="1"/>
  <c r="K15" i="1" s="1"/>
  <c r="I52" i="1" l="1"/>
  <c r="K52" i="1" s="1"/>
  <c r="I47" i="1"/>
  <c r="K47" i="1" s="1"/>
  <c r="I42" i="1"/>
  <c r="K42" i="1" s="1"/>
  <c r="I36" i="1"/>
  <c r="K36" i="1" s="1"/>
  <c r="I30" i="1"/>
  <c r="K30" i="1" s="1"/>
  <c r="I25" i="1"/>
  <c r="K25" i="1" s="1"/>
  <c r="I20" i="1"/>
  <c r="K20" i="1" s="1"/>
  <c r="I14" i="1"/>
  <c r="K14" i="1" s="1"/>
  <c r="I51" i="1" l="1"/>
  <c r="I46" i="1"/>
  <c r="I41" i="1"/>
  <c r="I35" i="1"/>
  <c r="I29" i="1"/>
  <c r="I24" i="1"/>
  <c r="I19" i="1"/>
  <c r="I13" i="1"/>
  <c r="K24" i="1" l="1"/>
  <c r="J51" i="1"/>
  <c r="K51" i="1" s="1"/>
  <c r="J46" i="1"/>
  <c r="K46" i="1" s="1"/>
  <c r="J41" i="1"/>
  <c r="K41" i="1" s="1"/>
  <c r="J35" i="1"/>
  <c r="K35" i="1" s="1"/>
  <c r="J29" i="1"/>
  <c r="K29" i="1" s="1"/>
  <c r="J24" i="1"/>
  <c r="J19" i="1"/>
  <c r="K19" i="1" s="1"/>
  <c r="J13" i="1"/>
  <c r="K13" i="1" s="1"/>
  <c r="J12" i="1" l="1"/>
  <c r="J17" i="1"/>
  <c r="J18" i="1"/>
  <c r="J22" i="1"/>
  <c r="J23" i="1"/>
  <c r="J27" i="1"/>
  <c r="J28" i="1"/>
  <c r="J33" i="1"/>
  <c r="J34" i="1"/>
  <c r="J39" i="1"/>
  <c r="J40" i="1"/>
  <c r="J44" i="1"/>
  <c r="J45" i="1"/>
  <c r="J49" i="1"/>
  <c r="J50" i="1"/>
  <c r="J11" i="1"/>
  <c r="I50" i="1"/>
  <c r="I12" i="1"/>
  <c r="I17" i="1"/>
  <c r="I18" i="1"/>
  <c r="I22" i="1"/>
  <c r="I23" i="1"/>
  <c r="I27" i="1"/>
  <c r="I28" i="1"/>
  <c r="I33" i="1"/>
  <c r="I34" i="1"/>
  <c r="I39" i="1"/>
  <c r="I40" i="1"/>
  <c r="I44" i="1"/>
  <c r="I45" i="1"/>
  <c r="I49" i="1"/>
  <c r="I11" i="1"/>
  <c r="K11" i="1" s="1"/>
  <c r="K44" i="1" l="1"/>
  <c r="K33" i="1"/>
  <c r="K40" i="1"/>
  <c r="K28" i="1"/>
  <c r="K18" i="1"/>
  <c r="K22" i="1"/>
  <c r="K50" i="1"/>
  <c r="K45" i="1"/>
  <c r="K34" i="1"/>
  <c r="K23" i="1"/>
  <c r="K12" i="1"/>
  <c r="K49" i="1"/>
  <c r="K39" i="1"/>
  <c r="K27" i="1"/>
  <c r="K17" i="1"/>
  <c r="H58" i="1" l="1"/>
  <c r="D58" i="1"/>
  <c r="G58" i="1"/>
  <c r="F58" i="1"/>
  <c r="E58" i="1"/>
  <c r="M58" i="1"/>
  <c r="P58" i="1"/>
  <c r="O58" i="1"/>
  <c r="N58" i="1"/>
  <c r="R58" i="1"/>
  <c r="L58" i="1"/>
  <c r="Q58" i="1"/>
  <c r="K58" i="1"/>
  <c r="J58" i="1"/>
  <c r="I58" i="1"/>
</calcChain>
</file>

<file path=xl/sharedStrings.xml><?xml version="1.0" encoding="utf-8"?>
<sst xmlns="http://schemas.openxmlformats.org/spreadsheetml/2006/main" count="72" uniqueCount="43">
  <si>
    <t xml:space="preserve">SR NO </t>
  </si>
  <si>
    <t xml:space="preserve">PARTICULAR </t>
  </si>
  <si>
    <t>WC</t>
  </si>
  <si>
    <t xml:space="preserve">BATHROOM </t>
  </si>
  <si>
    <t>LENGTH</t>
  </si>
  <si>
    <t xml:space="preserve">HEIGHT </t>
  </si>
  <si>
    <t>NOS</t>
  </si>
  <si>
    <t>AREA</t>
  </si>
  <si>
    <t>AREA(SQFT)</t>
  </si>
  <si>
    <t xml:space="preserve">FLAT NO </t>
  </si>
  <si>
    <t xml:space="preserve">MASTER TOILET </t>
  </si>
  <si>
    <t xml:space="preserve">COMMON TOILET </t>
  </si>
  <si>
    <t>DED</t>
  </si>
  <si>
    <t xml:space="preserve">KITCHEN </t>
  </si>
  <si>
    <t xml:space="preserve">DRY BALCONY </t>
  </si>
  <si>
    <t xml:space="preserve">FLOOR  </t>
  </si>
  <si>
    <t>1ST</t>
  </si>
  <si>
    <t>2ND</t>
  </si>
  <si>
    <t>3RD</t>
  </si>
  <si>
    <t>4TH</t>
  </si>
  <si>
    <t>5TH</t>
  </si>
  <si>
    <t>6TH</t>
  </si>
  <si>
    <t xml:space="preserve">7TH </t>
  </si>
  <si>
    <t xml:space="preserve">8TH </t>
  </si>
  <si>
    <t xml:space="preserve">9TH </t>
  </si>
  <si>
    <t xml:space="preserve">10th </t>
  </si>
  <si>
    <t xml:space="preserve">11th </t>
  </si>
  <si>
    <t xml:space="preserve">12th </t>
  </si>
  <si>
    <t xml:space="preserve">13th </t>
  </si>
  <si>
    <t xml:space="preserve">14th </t>
  </si>
  <si>
    <t xml:space="preserve">15th </t>
  </si>
  <si>
    <t>WASH BASIN</t>
  </si>
  <si>
    <t xml:space="preserve">Rough Plaster Area </t>
  </si>
  <si>
    <t xml:space="preserve">Internal rough(tar) finish plaster 15 mm thick CM 1:5 to be applied on AAC block Masonry </t>
  </si>
  <si>
    <t xml:space="preserve">Cement </t>
  </si>
  <si>
    <t xml:space="preserve">M.Sand </t>
  </si>
  <si>
    <t>bags</t>
  </si>
  <si>
    <t xml:space="preserve">cft </t>
  </si>
  <si>
    <t xml:space="preserve">per 100 sqft </t>
  </si>
  <si>
    <t>100 ct =1brass</t>
  </si>
  <si>
    <t>Cement(Bag)</t>
  </si>
  <si>
    <t>M.Sand(Brass)</t>
  </si>
  <si>
    <t>Fibre Mesh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</si>
</sst>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0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61"/>
  <sheetViews>
    <sheetView tabSelected="1" topLeftCell="A43" workbookViewId="0">
      <selection activeCell="D61" sqref="D61"/>
    </sheetView>
  </sheetViews>
  <sheetFormatPr defaultRowHeight="15" x14ac:dyDescent="0.25"/>
  <cols>
    <col min="3" max="3" width="26.28515625" customWidth="1"/>
    <col min="5" max="5" width="16.7109375" bestFit="1" customWidth="1"/>
    <col min="6" max="6" width="15.140625" customWidth="1"/>
    <col min="7" max="7" width="13.140625" bestFit="1" customWidth="1"/>
    <col min="11" max="11" width="11.5703125" bestFit="1" customWidth="1"/>
  </cols>
  <sheetData>
    <row r="2" spans="3:11" ht="45" x14ac:dyDescent="0.25">
      <c r="C2" s="7" t="s">
        <v>33</v>
      </c>
      <c r="D2" s="2"/>
      <c r="E2" s="2"/>
      <c r="F2" s="2"/>
      <c r="G2" s="2"/>
    </row>
    <row r="3" spans="3:11" x14ac:dyDescent="0.25">
      <c r="C3" s="2" t="s">
        <v>38</v>
      </c>
      <c r="D3" s="9"/>
      <c r="E3" s="2"/>
      <c r="F3" s="2"/>
      <c r="G3" s="2"/>
    </row>
    <row r="4" spans="3:11" x14ac:dyDescent="0.25">
      <c r="C4" s="2" t="s">
        <v>34</v>
      </c>
      <c r="D4" s="1">
        <v>1.45</v>
      </c>
      <c r="E4" s="1" t="s">
        <v>36</v>
      </c>
      <c r="F4" s="2"/>
      <c r="G4" s="2"/>
    </row>
    <row r="5" spans="3:11" x14ac:dyDescent="0.25">
      <c r="C5" s="2" t="s">
        <v>35</v>
      </c>
      <c r="D5" s="1">
        <v>7.6</v>
      </c>
      <c r="E5" s="1" t="s">
        <v>37</v>
      </c>
      <c r="F5" s="1">
        <f>D5/100</f>
        <v>7.5999999999999998E-2</v>
      </c>
      <c r="G5" s="1" t="s">
        <v>39</v>
      </c>
    </row>
    <row r="6" spans="3:11" x14ac:dyDescent="0.25">
      <c r="C6" s="2"/>
      <c r="D6" s="1"/>
      <c r="E6" s="1"/>
      <c r="F6" s="1"/>
      <c r="G6" s="1"/>
    </row>
    <row r="10" spans="3:11" x14ac:dyDescent="0.25">
      <c r="C10" s="3" t="s">
        <v>0</v>
      </c>
      <c r="D10" s="3" t="s">
        <v>9</v>
      </c>
      <c r="E10" s="3" t="s">
        <v>1</v>
      </c>
      <c r="F10" s="3" t="s">
        <v>4</v>
      </c>
      <c r="G10" s="3" t="s">
        <v>5</v>
      </c>
      <c r="H10" s="3" t="s">
        <v>6</v>
      </c>
      <c r="I10" s="3" t="s">
        <v>7</v>
      </c>
      <c r="J10" s="3" t="s">
        <v>12</v>
      </c>
      <c r="K10" s="3" t="s">
        <v>8</v>
      </c>
    </row>
    <row r="11" spans="3:11" x14ac:dyDescent="0.25">
      <c r="C11" s="1"/>
      <c r="D11" s="1">
        <v>101</v>
      </c>
      <c r="E11" s="2" t="s">
        <v>2</v>
      </c>
      <c r="F11" s="1">
        <v>4.28</v>
      </c>
      <c r="G11" s="1">
        <v>2.29</v>
      </c>
      <c r="H11" s="1">
        <v>1</v>
      </c>
      <c r="I11" s="6">
        <f>F11*G11*H12</f>
        <v>9.8012000000000015</v>
      </c>
      <c r="J11" s="5">
        <f>0.61*0.91</f>
        <v>0.55510000000000004</v>
      </c>
      <c r="K11" s="6">
        <f>(I11-J11)*10.764</f>
        <v>99.525020400000017</v>
      </c>
    </row>
    <row r="12" spans="3:11" x14ac:dyDescent="0.25">
      <c r="C12" s="1"/>
      <c r="D12" s="1"/>
      <c r="E12" s="2" t="s">
        <v>3</v>
      </c>
      <c r="F12" s="1">
        <v>5.62</v>
      </c>
      <c r="G12" s="1">
        <v>2.29</v>
      </c>
      <c r="H12" s="1">
        <v>1</v>
      </c>
      <c r="I12" s="6">
        <f>F12*G12*H17</f>
        <v>12.8698</v>
      </c>
      <c r="J12" s="5">
        <f t="shared" ref="J12:J50" si="0">0.61*0.91</f>
        <v>0.55510000000000004</v>
      </c>
      <c r="K12" s="6">
        <f t="shared" ref="K12:K53" si="1">(I12-J12)*10.764</f>
        <v>132.55543079999998</v>
      </c>
    </row>
    <row r="13" spans="3:11" x14ac:dyDescent="0.25">
      <c r="C13" s="1"/>
      <c r="D13" s="1"/>
      <c r="E13" s="2" t="s">
        <v>13</v>
      </c>
      <c r="F13" s="1">
        <v>6.68</v>
      </c>
      <c r="G13" s="1">
        <v>1.52</v>
      </c>
      <c r="H13" s="1">
        <v>1</v>
      </c>
      <c r="I13" s="6">
        <f>F13*G13*H18</f>
        <v>10.153599999999999</v>
      </c>
      <c r="J13" s="5">
        <f>0.61*1.07</f>
        <v>0.65270000000000006</v>
      </c>
      <c r="K13" s="6">
        <f>(I13-J13)*10.764</f>
        <v>102.26768759999999</v>
      </c>
    </row>
    <row r="14" spans="3:11" x14ac:dyDescent="0.25">
      <c r="C14" s="1"/>
      <c r="D14" s="1"/>
      <c r="E14" s="2" t="s">
        <v>14</v>
      </c>
      <c r="F14" s="1">
        <v>5.58</v>
      </c>
      <c r="G14" s="1">
        <v>1.22</v>
      </c>
      <c r="H14" s="1">
        <v>1</v>
      </c>
      <c r="I14" s="6">
        <f>F14*G14*H14</f>
        <v>6.8075999999999999</v>
      </c>
      <c r="J14" s="5">
        <v>0</v>
      </c>
      <c r="K14" s="6">
        <f>(I14-J14)*10.764</f>
        <v>73.277006399999991</v>
      </c>
    </row>
    <row r="15" spans="3:11" x14ac:dyDescent="0.25">
      <c r="C15" s="1"/>
      <c r="D15" s="1"/>
      <c r="E15" s="2" t="s">
        <v>31</v>
      </c>
      <c r="F15" s="1">
        <v>1.36</v>
      </c>
      <c r="G15" s="1">
        <v>0.6</v>
      </c>
      <c r="H15" s="1">
        <v>1</v>
      </c>
      <c r="I15" s="6">
        <f t="shared" ref="I15" si="2">F15*G15*H15</f>
        <v>0.81600000000000006</v>
      </c>
      <c r="J15" s="5">
        <v>0</v>
      </c>
      <c r="K15" s="6">
        <f t="shared" ref="K15" si="3">(I15-J15)*10.764</f>
        <v>8.7834240000000001</v>
      </c>
    </row>
    <row r="16" spans="3:11" x14ac:dyDescent="0.25">
      <c r="C16" s="1"/>
      <c r="D16" s="1"/>
      <c r="E16" s="2"/>
      <c r="F16" s="1"/>
      <c r="G16" s="1"/>
      <c r="H16" s="1"/>
      <c r="I16" s="6"/>
      <c r="J16" s="5"/>
      <c r="K16" s="6"/>
    </row>
    <row r="17" spans="3:11" x14ac:dyDescent="0.25">
      <c r="C17" s="1"/>
      <c r="D17" s="1">
        <v>102</v>
      </c>
      <c r="E17" s="2" t="s">
        <v>10</v>
      </c>
      <c r="F17" s="1">
        <v>6.23</v>
      </c>
      <c r="G17" s="1">
        <v>2.29</v>
      </c>
      <c r="H17" s="1">
        <v>1</v>
      </c>
      <c r="I17" s="6">
        <f t="shared" ref="I17:I49" si="4">F17*G17*H18</f>
        <v>14.266700000000002</v>
      </c>
      <c r="J17" s="5">
        <f t="shared" si="0"/>
        <v>0.55510000000000004</v>
      </c>
      <c r="K17" s="6">
        <f t="shared" si="1"/>
        <v>147.59166240000002</v>
      </c>
    </row>
    <row r="18" spans="3:11" x14ac:dyDescent="0.25">
      <c r="C18" s="1"/>
      <c r="D18" s="1"/>
      <c r="E18" s="2" t="s">
        <v>11</v>
      </c>
      <c r="F18" s="1">
        <v>6.06</v>
      </c>
      <c r="G18" s="1">
        <v>2.29</v>
      </c>
      <c r="H18" s="1">
        <v>1</v>
      </c>
      <c r="I18" s="6">
        <f>F18*G18*H22</f>
        <v>13.8774</v>
      </c>
      <c r="J18" s="5">
        <f t="shared" si="0"/>
        <v>0.55510000000000004</v>
      </c>
      <c r="K18" s="6">
        <f t="shared" si="1"/>
        <v>143.4012372</v>
      </c>
    </row>
    <row r="19" spans="3:11" x14ac:dyDescent="0.25">
      <c r="C19" s="1"/>
      <c r="D19" s="1"/>
      <c r="E19" s="2" t="s">
        <v>13</v>
      </c>
      <c r="F19" s="1">
        <v>6.24</v>
      </c>
      <c r="G19" s="1">
        <v>1.52</v>
      </c>
      <c r="H19" s="1">
        <v>1</v>
      </c>
      <c r="I19" s="6">
        <f>F19*G19*H23</f>
        <v>9.4847999999999999</v>
      </c>
      <c r="J19" s="5">
        <f>0.61*1.07</f>
        <v>0.65270000000000006</v>
      </c>
      <c r="K19" s="6">
        <f t="shared" si="1"/>
        <v>95.068724399999994</v>
      </c>
    </row>
    <row r="20" spans="3:11" x14ac:dyDescent="0.25">
      <c r="C20" s="1"/>
      <c r="D20" s="1"/>
      <c r="E20" s="2" t="s">
        <v>14</v>
      </c>
      <c r="F20" s="1">
        <v>5.6079999999999997</v>
      </c>
      <c r="G20" s="1">
        <v>1.22</v>
      </c>
      <c r="H20" s="1">
        <v>1</v>
      </c>
      <c r="I20" s="6">
        <f>F20*G20*H20</f>
        <v>6.8417599999999998</v>
      </c>
      <c r="J20" s="5">
        <v>0</v>
      </c>
      <c r="K20" s="6">
        <f t="shared" si="1"/>
        <v>73.64470464</v>
      </c>
    </row>
    <row r="21" spans="3:11" x14ac:dyDescent="0.25">
      <c r="C21" s="1"/>
      <c r="D21" s="1"/>
      <c r="E21" s="2"/>
      <c r="F21" s="1"/>
      <c r="G21" s="1"/>
      <c r="H21" s="1"/>
      <c r="I21" s="6"/>
      <c r="J21" s="5"/>
      <c r="K21" s="6"/>
    </row>
    <row r="22" spans="3:11" x14ac:dyDescent="0.25">
      <c r="C22" s="1"/>
      <c r="D22" s="1">
        <v>103</v>
      </c>
      <c r="E22" s="2" t="s">
        <v>10</v>
      </c>
      <c r="F22" s="1">
        <v>6.1</v>
      </c>
      <c r="G22" s="1">
        <v>2.29</v>
      </c>
      <c r="H22" s="1">
        <v>1</v>
      </c>
      <c r="I22" s="6">
        <f t="shared" si="4"/>
        <v>13.968999999999999</v>
      </c>
      <c r="J22" s="5">
        <f t="shared" si="0"/>
        <v>0.55510000000000004</v>
      </c>
      <c r="K22" s="6">
        <f t="shared" si="1"/>
        <v>144.38721959999998</v>
      </c>
    </row>
    <row r="23" spans="3:11" x14ac:dyDescent="0.25">
      <c r="C23" s="1"/>
      <c r="D23" s="1"/>
      <c r="E23" s="2" t="s">
        <v>11</v>
      </c>
      <c r="F23" s="6">
        <v>5.93</v>
      </c>
      <c r="G23" s="1">
        <v>2.29</v>
      </c>
      <c r="H23" s="1">
        <v>1</v>
      </c>
      <c r="I23" s="6">
        <f>F23*G23*H27</f>
        <v>13.579699999999999</v>
      </c>
      <c r="J23" s="5">
        <f t="shared" si="0"/>
        <v>0.55510000000000004</v>
      </c>
      <c r="K23" s="6">
        <f t="shared" si="1"/>
        <v>140.19679439999999</v>
      </c>
    </row>
    <row r="24" spans="3:11" x14ac:dyDescent="0.25">
      <c r="C24" s="1"/>
      <c r="D24" s="1"/>
      <c r="E24" s="2" t="s">
        <v>13</v>
      </c>
      <c r="F24" s="1">
        <v>6.05</v>
      </c>
      <c r="G24" s="1">
        <v>1.52</v>
      </c>
      <c r="H24" s="1">
        <v>1</v>
      </c>
      <c r="I24" s="6">
        <f>F24*G24*H28</f>
        <v>9.1959999999999997</v>
      </c>
      <c r="J24" s="5">
        <f>0.61*1.07</f>
        <v>0.65270000000000006</v>
      </c>
      <c r="K24" s="6">
        <f t="shared" si="1"/>
        <v>91.960081200000005</v>
      </c>
    </row>
    <row r="25" spans="3:11" x14ac:dyDescent="0.25">
      <c r="C25" s="1"/>
      <c r="D25" s="1"/>
      <c r="E25" s="2" t="s">
        <v>14</v>
      </c>
      <c r="F25" s="1">
        <v>5.6079999999999997</v>
      </c>
      <c r="G25" s="1">
        <v>1.22</v>
      </c>
      <c r="H25" s="1">
        <v>1</v>
      </c>
      <c r="I25" s="6">
        <f>F25*G25*H25</f>
        <v>6.8417599999999998</v>
      </c>
      <c r="J25" s="5">
        <v>0</v>
      </c>
      <c r="K25" s="6">
        <f t="shared" si="1"/>
        <v>73.64470464</v>
      </c>
    </row>
    <row r="26" spans="3:11" x14ac:dyDescent="0.25">
      <c r="C26" s="1"/>
      <c r="D26" s="1"/>
      <c r="E26" s="2"/>
      <c r="F26" s="1"/>
      <c r="G26" s="1"/>
      <c r="H26" s="1"/>
      <c r="I26" s="6"/>
      <c r="J26" s="5"/>
      <c r="K26" s="6"/>
    </row>
    <row r="27" spans="3:11" x14ac:dyDescent="0.25">
      <c r="C27" s="1"/>
      <c r="D27" s="1">
        <v>104</v>
      </c>
      <c r="E27" s="2" t="s">
        <v>10</v>
      </c>
      <c r="F27" s="1">
        <v>6.54</v>
      </c>
      <c r="G27" s="1">
        <v>2.29</v>
      </c>
      <c r="H27" s="1">
        <v>1</v>
      </c>
      <c r="I27" s="6">
        <f t="shared" si="4"/>
        <v>14.976599999999999</v>
      </c>
      <c r="J27" s="5">
        <f t="shared" si="0"/>
        <v>0.55510000000000004</v>
      </c>
      <c r="K27" s="6">
        <f t="shared" si="1"/>
        <v>155.233026</v>
      </c>
    </row>
    <row r="28" spans="3:11" x14ac:dyDescent="0.25">
      <c r="C28" s="1"/>
      <c r="D28" s="1"/>
      <c r="E28" s="2" t="s">
        <v>11</v>
      </c>
      <c r="F28" s="1">
        <v>6.67</v>
      </c>
      <c r="G28" s="1">
        <v>2.29</v>
      </c>
      <c r="H28" s="1">
        <v>1</v>
      </c>
      <c r="I28" s="6">
        <f>F28*G28*H33</f>
        <v>15.2743</v>
      </c>
      <c r="J28" s="5">
        <f t="shared" si="0"/>
        <v>0.55510000000000004</v>
      </c>
      <c r="K28" s="6">
        <f t="shared" si="1"/>
        <v>158.4374688</v>
      </c>
    </row>
    <row r="29" spans="3:11" x14ac:dyDescent="0.25">
      <c r="C29" s="1"/>
      <c r="D29" s="1"/>
      <c r="E29" s="2" t="s">
        <v>13</v>
      </c>
      <c r="F29" s="1">
        <v>6.64</v>
      </c>
      <c r="G29" s="1">
        <v>1.52</v>
      </c>
      <c r="H29" s="1">
        <v>1</v>
      </c>
      <c r="I29" s="6">
        <f>F29*G29*H34</f>
        <v>10.0928</v>
      </c>
      <c r="J29" s="5">
        <f>0.61*1.07</f>
        <v>0.65270000000000006</v>
      </c>
      <c r="K29" s="6">
        <f t="shared" si="1"/>
        <v>101.61323640000001</v>
      </c>
    </row>
    <row r="30" spans="3:11" x14ac:dyDescent="0.25">
      <c r="C30" s="1"/>
      <c r="D30" s="1"/>
      <c r="E30" s="2" t="s">
        <v>14</v>
      </c>
      <c r="F30" s="1">
        <v>5.94</v>
      </c>
      <c r="G30" s="1">
        <v>1.22</v>
      </c>
      <c r="H30" s="1">
        <v>1</v>
      </c>
      <c r="I30" s="6">
        <f>F30*G30*H30</f>
        <v>7.2468000000000004</v>
      </c>
      <c r="J30" s="5">
        <v>0</v>
      </c>
      <c r="K30" s="6">
        <f t="shared" si="1"/>
        <v>78.004555199999999</v>
      </c>
    </row>
    <row r="31" spans="3:11" x14ac:dyDescent="0.25">
      <c r="C31" s="1"/>
      <c r="D31" s="1"/>
      <c r="E31" s="2" t="s">
        <v>31</v>
      </c>
      <c r="F31" s="1">
        <v>1.36</v>
      </c>
      <c r="G31" s="1">
        <v>0.6</v>
      </c>
      <c r="H31" s="1">
        <v>1</v>
      </c>
      <c r="I31" s="6">
        <f t="shared" ref="I31" si="5">F31*G31*H31</f>
        <v>0.81600000000000006</v>
      </c>
      <c r="J31" s="5">
        <v>0</v>
      </c>
      <c r="K31" s="6">
        <f t="shared" si="1"/>
        <v>8.7834240000000001</v>
      </c>
    </row>
    <row r="32" spans="3:11" x14ac:dyDescent="0.25">
      <c r="C32" s="1"/>
      <c r="D32" s="1"/>
      <c r="E32" s="2"/>
      <c r="F32" s="1"/>
      <c r="G32" s="1"/>
      <c r="H32" s="1"/>
      <c r="I32" s="6"/>
      <c r="J32" s="5"/>
      <c r="K32" s="6"/>
    </row>
    <row r="33" spans="3:11" x14ac:dyDescent="0.25">
      <c r="C33" s="1"/>
      <c r="D33" s="1">
        <v>105</v>
      </c>
      <c r="E33" s="2" t="s">
        <v>10</v>
      </c>
      <c r="F33" s="1">
        <v>6.54</v>
      </c>
      <c r="G33" s="1">
        <v>2.29</v>
      </c>
      <c r="H33" s="1">
        <v>1</v>
      </c>
      <c r="I33" s="6">
        <f t="shared" si="4"/>
        <v>14.976599999999999</v>
      </c>
      <c r="J33" s="5">
        <f t="shared" si="0"/>
        <v>0.55510000000000004</v>
      </c>
      <c r="K33" s="6">
        <f t="shared" si="1"/>
        <v>155.233026</v>
      </c>
    </row>
    <row r="34" spans="3:11" x14ac:dyDescent="0.25">
      <c r="C34" s="1"/>
      <c r="D34" s="4"/>
      <c r="E34" s="2" t="s">
        <v>11</v>
      </c>
      <c r="F34" s="1">
        <v>6.67</v>
      </c>
      <c r="G34" s="1">
        <v>2.29</v>
      </c>
      <c r="H34" s="1">
        <v>1</v>
      </c>
      <c r="I34" s="6">
        <f>F34*G34*H39</f>
        <v>15.2743</v>
      </c>
      <c r="J34" s="5">
        <f t="shared" si="0"/>
        <v>0.55510000000000004</v>
      </c>
      <c r="K34" s="6">
        <f t="shared" si="1"/>
        <v>158.4374688</v>
      </c>
    </row>
    <row r="35" spans="3:11" x14ac:dyDescent="0.25">
      <c r="C35" s="1"/>
      <c r="D35" s="4"/>
      <c r="E35" s="2" t="s">
        <v>13</v>
      </c>
      <c r="F35" s="1">
        <v>6.64</v>
      </c>
      <c r="G35" s="1">
        <v>1.52</v>
      </c>
      <c r="H35" s="1">
        <v>1</v>
      </c>
      <c r="I35" s="6">
        <f>F35*G35*H40</f>
        <v>10.0928</v>
      </c>
      <c r="J35" s="5">
        <f>0.61*1.07</f>
        <v>0.65270000000000006</v>
      </c>
      <c r="K35" s="6">
        <f t="shared" si="1"/>
        <v>101.61323640000001</v>
      </c>
    </row>
    <row r="36" spans="3:11" x14ac:dyDescent="0.25">
      <c r="C36" s="1"/>
      <c r="D36" s="4"/>
      <c r="E36" s="2" t="s">
        <v>14</v>
      </c>
      <c r="F36" s="1">
        <v>5.88</v>
      </c>
      <c r="G36" s="1">
        <v>1.22</v>
      </c>
      <c r="H36" s="1">
        <v>1</v>
      </c>
      <c r="I36" s="6">
        <f>F36*G36*H36</f>
        <v>7.1735999999999995</v>
      </c>
      <c r="J36" s="5">
        <v>0</v>
      </c>
      <c r="K36" s="6">
        <f t="shared" si="1"/>
        <v>77.216630399999985</v>
      </c>
    </row>
    <row r="37" spans="3:11" x14ac:dyDescent="0.25">
      <c r="C37" s="1"/>
      <c r="D37" s="4"/>
      <c r="E37" s="2" t="s">
        <v>31</v>
      </c>
      <c r="F37" s="1">
        <v>1.36</v>
      </c>
      <c r="G37" s="1">
        <v>0.6</v>
      </c>
      <c r="H37" s="1">
        <v>1</v>
      </c>
      <c r="I37" s="6">
        <f t="shared" ref="I37" si="6">F37*G37*H37</f>
        <v>0.81600000000000006</v>
      </c>
      <c r="J37" s="5">
        <v>0</v>
      </c>
      <c r="K37" s="6">
        <f t="shared" ref="K37" si="7">(I37-J37)*10.764</f>
        <v>8.7834240000000001</v>
      </c>
    </row>
    <row r="38" spans="3:11" x14ac:dyDescent="0.25">
      <c r="C38" s="1"/>
      <c r="D38" s="4"/>
      <c r="E38" s="2"/>
      <c r="F38" s="1"/>
      <c r="G38" s="1"/>
      <c r="H38" s="1"/>
      <c r="I38" s="6"/>
      <c r="J38" s="5"/>
      <c r="K38" s="6"/>
    </row>
    <row r="39" spans="3:11" x14ac:dyDescent="0.25">
      <c r="C39" s="2"/>
      <c r="D39" s="1">
        <v>106</v>
      </c>
      <c r="E39" s="2" t="s">
        <v>10</v>
      </c>
      <c r="F39" s="1">
        <v>6.1</v>
      </c>
      <c r="G39" s="1">
        <v>2.29</v>
      </c>
      <c r="H39" s="1">
        <v>1</v>
      </c>
      <c r="I39" s="6">
        <f t="shared" si="4"/>
        <v>13.968999999999999</v>
      </c>
      <c r="J39" s="5">
        <f t="shared" si="0"/>
        <v>0.55510000000000004</v>
      </c>
      <c r="K39" s="6">
        <f t="shared" si="1"/>
        <v>144.38721959999998</v>
      </c>
    </row>
    <row r="40" spans="3:11" x14ac:dyDescent="0.25">
      <c r="C40" s="2"/>
      <c r="D40" s="2"/>
      <c r="E40" s="2" t="s">
        <v>11</v>
      </c>
      <c r="F40" s="1">
        <v>5.93</v>
      </c>
      <c r="G40" s="1">
        <v>2.29</v>
      </c>
      <c r="H40" s="1">
        <v>1</v>
      </c>
      <c r="I40" s="6">
        <f>F40*G40*H44</f>
        <v>13.579699999999999</v>
      </c>
      <c r="J40" s="5">
        <f t="shared" si="0"/>
        <v>0.55510000000000004</v>
      </c>
      <c r="K40" s="6">
        <f t="shared" si="1"/>
        <v>140.19679439999999</v>
      </c>
    </row>
    <row r="41" spans="3:11" x14ac:dyDescent="0.25">
      <c r="C41" s="2"/>
      <c r="D41" s="2"/>
      <c r="E41" s="2" t="s">
        <v>13</v>
      </c>
      <c r="F41" s="1">
        <v>5.85</v>
      </c>
      <c r="G41" s="1">
        <v>1.52</v>
      </c>
      <c r="H41" s="1">
        <v>1</v>
      </c>
      <c r="I41" s="6">
        <f>F41*G41*H45</f>
        <v>8.8919999999999995</v>
      </c>
      <c r="J41" s="5">
        <f>0.61*1.07</f>
        <v>0.65270000000000006</v>
      </c>
      <c r="K41" s="6">
        <f t="shared" si="1"/>
        <v>88.687825199999992</v>
      </c>
    </row>
    <row r="42" spans="3:11" x14ac:dyDescent="0.25">
      <c r="C42" s="2"/>
      <c r="D42" s="2"/>
      <c r="E42" s="2" t="s">
        <v>14</v>
      </c>
      <c r="F42" s="1">
        <v>5.94</v>
      </c>
      <c r="G42" s="1">
        <v>1.22</v>
      </c>
      <c r="H42" s="1">
        <v>1</v>
      </c>
      <c r="I42" s="6">
        <f>F42*G42*H42</f>
        <v>7.2468000000000004</v>
      </c>
      <c r="J42" s="5">
        <v>0</v>
      </c>
      <c r="K42" s="6">
        <f t="shared" si="1"/>
        <v>78.004555199999999</v>
      </c>
    </row>
    <row r="43" spans="3:11" x14ac:dyDescent="0.25">
      <c r="C43" s="2"/>
      <c r="D43" s="2"/>
      <c r="E43" s="2"/>
      <c r="F43" s="1"/>
      <c r="G43" s="1"/>
      <c r="H43" s="1"/>
      <c r="I43" s="6"/>
      <c r="J43" s="5"/>
      <c r="K43" s="6"/>
    </row>
    <row r="44" spans="3:11" x14ac:dyDescent="0.25">
      <c r="C44" s="2"/>
      <c r="D44" s="1">
        <v>107</v>
      </c>
      <c r="E44" s="2" t="s">
        <v>10</v>
      </c>
      <c r="F44" s="1">
        <v>6.1</v>
      </c>
      <c r="G44" s="1">
        <v>2.29</v>
      </c>
      <c r="H44" s="1">
        <v>1</v>
      </c>
      <c r="I44" s="6">
        <f t="shared" si="4"/>
        <v>13.968999999999999</v>
      </c>
      <c r="J44" s="5">
        <f t="shared" si="0"/>
        <v>0.55510000000000004</v>
      </c>
      <c r="K44" s="6">
        <f t="shared" si="1"/>
        <v>144.38721959999998</v>
      </c>
    </row>
    <row r="45" spans="3:11" x14ac:dyDescent="0.25">
      <c r="C45" s="2"/>
      <c r="D45" s="2"/>
      <c r="E45" s="2" t="s">
        <v>11</v>
      </c>
      <c r="F45" s="1">
        <v>5.94</v>
      </c>
      <c r="G45" s="1">
        <v>2.29</v>
      </c>
      <c r="H45" s="1">
        <v>1</v>
      </c>
      <c r="I45" s="6">
        <f>F45*G45*H49</f>
        <v>13.602600000000001</v>
      </c>
      <c r="J45" s="5">
        <f t="shared" si="0"/>
        <v>0.55510000000000004</v>
      </c>
      <c r="K45" s="6">
        <f t="shared" si="1"/>
        <v>140.44328999999999</v>
      </c>
    </row>
    <row r="46" spans="3:11" x14ac:dyDescent="0.25">
      <c r="C46" s="2"/>
      <c r="D46" s="2"/>
      <c r="E46" s="2" t="s">
        <v>13</v>
      </c>
      <c r="F46" s="1">
        <v>5.85</v>
      </c>
      <c r="G46" s="1">
        <v>1.52</v>
      </c>
      <c r="H46" s="1">
        <v>1</v>
      </c>
      <c r="I46" s="6">
        <f>F46*G46*H50</f>
        <v>8.8919999999999995</v>
      </c>
      <c r="J46" s="5">
        <f>0.61*1.07</f>
        <v>0.65270000000000006</v>
      </c>
      <c r="K46" s="6">
        <f t="shared" si="1"/>
        <v>88.687825199999992</v>
      </c>
    </row>
    <row r="47" spans="3:11" x14ac:dyDescent="0.25">
      <c r="C47" s="2"/>
      <c r="D47" s="2"/>
      <c r="E47" s="2" t="s">
        <v>14</v>
      </c>
      <c r="F47" s="1">
        <v>5.94</v>
      </c>
      <c r="G47" s="1">
        <v>1.22</v>
      </c>
      <c r="H47" s="1">
        <v>1</v>
      </c>
      <c r="I47" s="6">
        <f>F47*G47*H47</f>
        <v>7.2468000000000004</v>
      </c>
      <c r="J47" s="5">
        <v>0</v>
      </c>
      <c r="K47" s="6">
        <f t="shared" si="1"/>
        <v>78.004555199999999</v>
      </c>
    </row>
    <row r="48" spans="3:11" x14ac:dyDescent="0.25">
      <c r="C48" s="2"/>
      <c r="D48" s="2"/>
      <c r="E48" s="2"/>
      <c r="F48" s="1"/>
      <c r="G48" s="1"/>
      <c r="H48" s="1"/>
      <c r="I48" s="6"/>
      <c r="J48" s="5"/>
      <c r="K48" s="6"/>
    </row>
    <row r="49" spans="3:18" x14ac:dyDescent="0.25">
      <c r="C49" s="2"/>
      <c r="D49" s="1">
        <v>108</v>
      </c>
      <c r="E49" s="2" t="s">
        <v>2</v>
      </c>
      <c r="F49" s="1">
        <v>5.75</v>
      </c>
      <c r="G49" s="1">
        <v>2.29</v>
      </c>
      <c r="H49" s="1">
        <v>1</v>
      </c>
      <c r="I49" s="6">
        <f t="shared" si="4"/>
        <v>13.1675</v>
      </c>
      <c r="J49" s="5">
        <f t="shared" si="0"/>
        <v>0.55510000000000004</v>
      </c>
      <c r="K49" s="6">
        <f t="shared" si="1"/>
        <v>135.75987359999999</v>
      </c>
    </row>
    <row r="50" spans="3:18" x14ac:dyDescent="0.25">
      <c r="C50" s="2"/>
      <c r="D50" s="2"/>
      <c r="E50" s="2" t="s">
        <v>3</v>
      </c>
      <c r="F50" s="1">
        <v>4.28</v>
      </c>
      <c r="G50" s="1">
        <v>2.29</v>
      </c>
      <c r="H50" s="1">
        <v>1</v>
      </c>
      <c r="I50" s="6">
        <f>F50*G50</f>
        <v>9.8012000000000015</v>
      </c>
      <c r="J50" s="5">
        <f t="shared" si="0"/>
        <v>0.55510000000000004</v>
      </c>
      <c r="K50" s="6">
        <f t="shared" si="1"/>
        <v>99.525020400000017</v>
      </c>
    </row>
    <row r="51" spans="3:18" x14ac:dyDescent="0.25">
      <c r="C51" s="2"/>
      <c r="D51" s="2"/>
      <c r="E51" s="2" t="s">
        <v>13</v>
      </c>
      <c r="F51" s="1">
        <v>6.5</v>
      </c>
      <c r="G51" s="1">
        <v>1.52</v>
      </c>
      <c r="H51" s="1">
        <v>1</v>
      </c>
      <c r="I51" s="6">
        <f>F51*G51*H51</f>
        <v>9.8800000000000008</v>
      </c>
      <c r="J51" s="5">
        <f>0.61*1.07</f>
        <v>0.65270000000000006</v>
      </c>
      <c r="K51" s="6">
        <f t="shared" si="1"/>
        <v>99.322657200000009</v>
      </c>
    </row>
    <row r="52" spans="3:18" x14ac:dyDescent="0.25">
      <c r="C52" s="2"/>
      <c r="D52" s="2"/>
      <c r="E52" s="2" t="s">
        <v>14</v>
      </c>
      <c r="F52" s="1">
        <v>5.52</v>
      </c>
      <c r="G52" s="1">
        <v>1.22</v>
      </c>
      <c r="H52" s="1">
        <v>1</v>
      </c>
      <c r="I52" s="6">
        <f>F52*G52*H52</f>
        <v>6.7343999999999991</v>
      </c>
      <c r="J52" s="5">
        <v>0</v>
      </c>
      <c r="K52" s="6">
        <f t="shared" si="1"/>
        <v>72.489081599999992</v>
      </c>
    </row>
    <row r="53" spans="3:18" x14ac:dyDescent="0.25">
      <c r="C53" s="2"/>
      <c r="D53" s="2"/>
      <c r="E53" s="2" t="s">
        <v>31</v>
      </c>
      <c r="F53" s="1">
        <v>1.36</v>
      </c>
      <c r="G53" s="1">
        <v>0.6</v>
      </c>
      <c r="H53" s="1">
        <v>1</v>
      </c>
      <c r="I53" s="6">
        <f t="shared" ref="I53" si="8">F53*G53*H53</f>
        <v>0.81600000000000006</v>
      </c>
      <c r="J53" s="5">
        <v>0</v>
      </c>
      <c r="K53" s="6">
        <f t="shared" si="1"/>
        <v>8.7834240000000001</v>
      </c>
    </row>
    <row r="54" spans="3:18" x14ac:dyDescent="0.25">
      <c r="C54" s="2"/>
      <c r="D54" s="2"/>
      <c r="E54" s="2"/>
      <c r="F54" s="1"/>
      <c r="G54" s="1"/>
      <c r="H54" s="1"/>
      <c r="I54" s="5"/>
      <c r="J54" s="1"/>
      <c r="K54" s="6"/>
    </row>
    <row r="57" spans="3:18" x14ac:dyDescent="0.25">
      <c r="C57" s="11" t="s">
        <v>15</v>
      </c>
      <c r="D57" s="12" t="s">
        <v>16</v>
      </c>
      <c r="E57" s="12" t="s">
        <v>17</v>
      </c>
      <c r="F57" s="12" t="s">
        <v>18</v>
      </c>
      <c r="G57" s="12" t="s">
        <v>19</v>
      </c>
      <c r="H57" s="12" t="s">
        <v>20</v>
      </c>
      <c r="I57" s="12" t="s">
        <v>21</v>
      </c>
      <c r="J57" s="12" t="s">
        <v>22</v>
      </c>
      <c r="K57" s="12" t="s">
        <v>23</v>
      </c>
      <c r="L57" s="12" t="s">
        <v>24</v>
      </c>
      <c r="M57" s="12" t="s">
        <v>25</v>
      </c>
      <c r="N57" s="12" t="s">
        <v>26</v>
      </c>
      <c r="O57" s="12" t="s">
        <v>27</v>
      </c>
      <c r="P57" s="12" t="s">
        <v>28</v>
      </c>
      <c r="Q57" s="12" t="s">
        <v>29</v>
      </c>
      <c r="R57" s="12" t="s">
        <v>30</v>
      </c>
    </row>
    <row r="58" spans="3:18" x14ac:dyDescent="0.25">
      <c r="C58" s="2" t="s">
        <v>32</v>
      </c>
      <c r="D58" s="8">
        <f>SUM($K$11:$K$54)</f>
        <v>3648.3385348800011</v>
      </c>
      <c r="E58" s="8">
        <f t="shared" ref="E58:R58" si="9">SUM($K$11:$K$54)</f>
        <v>3648.3385348800011</v>
      </c>
      <c r="F58" s="8">
        <f t="shared" si="9"/>
        <v>3648.3385348800011</v>
      </c>
      <c r="G58" s="8">
        <f t="shared" si="9"/>
        <v>3648.3385348800011</v>
      </c>
      <c r="H58" s="8">
        <f t="shared" si="9"/>
        <v>3648.3385348800011</v>
      </c>
      <c r="I58" s="8">
        <f t="shared" si="9"/>
        <v>3648.3385348800011</v>
      </c>
      <c r="J58" s="8">
        <f t="shared" si="9"/>
        <v>3648.3385348800011</v>
      </c>
      <c r="K58" s="8">
        <f t="shared" si="9"/>
        <v>3648.3385348800011</v>
      </c>
      <c r="L58" s="8">
        <f>SUM($K$11:$K$54)-SUM($K$11:$K$14)</f>
        <v>3240.713389680001</v>
      </c>
      <c r="M58" s="8">
        <f t="shared" si="9"/>
        <v>3648.3385348800011</v>
      </c>
      <c r="N58" s="8">
        <f t="shared" si="9"/>
        <v>3648.3385348800011</v>
      </c>
      <c r="O58" s="8">
        <f t="shared" si="9"/>
        <v>3648.3385348800011</v>
      </c>
      <c r="P58" s="8">
        <f t="shared" si="9"/>
        <v>3648.3385348800011</v>
      </c>
      <c r="Q58" s="8">
        <f>SUM($K$11:$K$54)-SUM($K$11:$K$14)</f>
        <v>3240.713389680001</v>
      </c>
      <c r="R58" s="8">
        <f t="shared" si="9"/>
        <v>3648.3385348800011</v>
      </c>
    </row>
    <row r="59" spans="3:18" x14ac:dyDescent="0.25">
      <c r="C59" s="2" t="s">
        <v>40</v>
      </c>
      <c r="D59" s="8">
        <f>(D58*$D$4)/100</f>
        <v>52.900908755760014</v>
      </c>
      <c r="E59" s="8">
        <f t="shared" ref="E59:R59" si="10">(E58*$D$4)/100</f>
        <v>52.900908755760014</v>
      </c>
      <c r="F59" s="8">
        <f t="shared" si="10"/>
        <v>52.900908755760014</v>
      </c>
      <c r="G59" s="8">
        <f t="shared" si="10"/>
        <v>52.900908755760014</v>
      </c>
      <c r="H59" s="8">
        <f t="shared" si="10"/>
        <v>52.900908755760014</v>
      </c>
      <c r="I59" s="8">
        <f t="shared" si="10"/>
        <v>52.900908755760014</v>
      </c>
      <c r="J59" s="8">
        <f t="shared" si="10"/>
        <v>52.900908755760014</v>
      </c>
      <c r="K59" s="8">
        <f t="shared" si="10"/>
        <v>52.900908755760014</v>
      </c>
      <c r="L59" s="8">
        <f t="shared" si="10"/>
        <v>46.990344150360016</v>
      </c>
      <c r="M59" s="8">
        <f t="shared" si="10"/>
        <v>52.900908755760014</v>
      </c>
      <c r="N59" s="8">
        <f t="shared" si="10"/>
        <v>52.900908755760014</v>
      </c>
      <c r="O59" s="8">
        <f t="shared" si="10"/>
        <v>52.900908755760014</v>
      </c>
      <c r="P59" s="8">
        <f t="shared" si="10"/>
        <v>52.900908755760014</v>
      </c>
      <c r="Q59" s="8">
        <f t="shared" si="10"/>
        <v>46.990344150360016</v>
      </c>
      <c r="R59" s="8">
        <f t="shared" si="10"/>
        <v>52.900908755760014</v>
      </c>
    </row>
    <row r="60" spans="3:18" x14ac:dyDescent="0.25">
      <c r="C60" s="10" t="s">
        <v>41</v>
      </c>
      <c r="D60" s="8">
        <f>(D58*$F$5)/100</f>
        <v>2.7727372865088005</v>
      </c>
      <c r="E60" s="8">
        <f t="shared" ref="E60:R60" si="11">(E58*$F$5)/100</f>
        <v>2.7727372865088005</v>
      </c>
      <c r="F60" s="8">
        <f t="shared" si="11"/>
        <v>2.7727372865088005</v>
      </c>
      <c r="G60" s="8">
        <f t="shared" si="11"/>
        <v>2.7727372865088005</v>
      </c>
      <c r="H60" s="8">
        <f t="shared" si="11"/>
        <v>2.7727372865088005</v>
      </c>
      <c r="I60" s="8">
        <f t="shared" si="11"/>
        <v>2.7727372865088005</v>
      </c>
      <c r="J60" s="8">
        <f t="shared" si="11"/>
        <v>2.7727372865088005</v>
      </c>
      <c r="K60" s="8">
        <f t="shared" si="11"/>
        <v>2.7727372865088005</v>
      </c>
      <c r="L60" s="8">
        <f t="shared" si="11"/>
        <v>2.4629421761568007</v>
      </c>
      <c r="M60" s="8">
        <f t="shared" si="11"/>
        <v>2.7727372865088005</v>
      </c>
      <c r="N60" s="8">
        <f t="shared" si="11"/>
        <v>2.7727372865088005</v>
      </c>
      <c r="O60" s="8">
        <f t="shared" si="11"/>
        <v>2.7727372865088005</v>
      </c>
      <c r="P60" s="8">
        <f t="shared" si="11"/>
        <v>2.7727372865088005</v>
      </c>
      <c r="Q60" s="8">
        <f t="shared" si="11"/>
        <v>2.4629421761568007</v>
      </c>
      <c r="R60" s="8">
        <f t="shared" si="11"/>
        <v>2.7727372865088005</v>
      </c>
    </row>
    <row r="61" spans="3:18" x14ac:dyDescent="0.25">
      <c r="C61" s="13" t="s">
        <v>42</v>
      </c>
      <c r="D61" s="8">
        <f>(F11+F12+F17+F18+F22+F23+F27+F28+F33+F34+F39+F40+F44+F45+F49+F50)*1</f>
        <v>94.739999999999981</v>
      </c>
      <c r="E61" s="8">
        <f>D61</f>
        <v>94.739999999999981</v>
      </c>
      <c r="F61" s="8">
        <f t="shared" ref="F61:Q61" si="12">E61</f>
        <v>94.739999999999981</v>
      </c>
      <c r="G61" s="8">
        <f t="shared" si="12"/>
        <v>94.739999999999981</v>
      </c>
      <c r="H61" s="8">
        <f t="shared" si="12"/>
        <v>94.739999999999981</v>
      </c>
      <c r="I61" s="8">
        <f t="shared" si="12"/>
        <v>94.739999999999981</v>
      </c>
      <c r="J61" s="8">
        <f t="shared" si="12"/>
        <v>94.739999999999981</v>
      </c>
      <c r="K61" s="8">
        <f t="shared" si="12"/>
        <v>94.739999999999981</v>
      </c>
      <c r="L61" s="8">
        <f t="shared" si="12"/>
        <v>94.739999999999981</v>
      </c>
      <c r="M61" s="8">
        <f t="shared" si="12"/>
        <v>94.739999999999981</v>
      </c>
      <c r="N61" s="8">
        <f t="shared" si="12"/>
        <v>94.739999999999981</v>
      </c>
      <c r="O61" s="8">
        <f t="shared" si="12"/>
        <v>94.739999999999981</v>
      </c>
      <c r="P61" s="8">
        <f t="shared" si="12"/>
        <v>94.739999999999981</v>
      </c>
      <c r="Q61" s="8">
        <f t="shared" si="12"/>
        <v>94.739999999999981</v>
      </c>
      <c r="R61" s="8">
        <f>Q61</f>
        <v>94.739999999999981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ROUGH PLASTER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NILANJANA</dc:creator>
  <cp:lastModifiedBy>NILANJANA</cp:lastModifiedBy>
  <dcterms:created xsi:type="dcterms:W3CDTF">2021-04-23T07:32:31Z</dcterms:created>
  <dcterms:modified xsi:type="dcterms:W3CDTF">2022-07-21T10:34:36Z</dcterms:modified>
</cp:coreProperties>
</file>