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2" i="1"/>
  <c r="M21"/>
  <c r="L21"/>
  <c r="M20"/>
  <c r="L20"/>
  <c r="M18"/>
  <c r="L19"/>
  <c r="J19"/>
  <c r="G19"/>
  <c r="M19" s="1"/>
  <c r="E19"/>
  <c r="J18"/>
  <c r="L18" s="1"/>
  <c r="E18"/>
  <c r="A19"/>
  <c r="I16"/>
  <c r="J16" s="1"/>
  <c r="L16" s="1"/>
  <c r="I15"/>
  <c r="J15" s="1"/>
  <c r="L15" s="1"/>
  <c r="G16"/>
  <c r="G15"/>
  <c r="G14"/>
  <c r="E16"/>
  <c r="E15"/>
  <c r="E14"/>
  <c r="I14" s="1"/>
  <c r="J14" s="1"/>
  <c r="L14" s="1"/>
  <c r="M13"/>
  <c r="E13"/>
  <c r="I13" s="1"/>
  <c r="J13" s="1"/>
  <c r="L13" s="1"/>
  <c r="M11" l="1"/>
  <c r="E11"/>
  <c r="I11" s="1"/>
  <c r="J11" s="1"/>
  <c r="L11" s="1"/>
  <c r="A10"/>
  <c r="A11" s="1"/>
  <c r="A12" s="1"/>
  <c r="M10"/>
  <c r="J10"/>
  <c r="L10" s="1"/>
  <c r="I10"/>
  <c r="E10"/>
  <c r="M9"/>
  <c r="M12"/>
  <c r="I12"/>
  <c r="J12" s="1"/>
  <c r="L12" s="1"/>
  <c r="E9"/>
  <c r="I9" s="1"/>
  <c r="J9" s="1"/>
  <c r="L9" s="1"/>
  <c r="A15"/>
  <c r="A16" s="1"/>
</calcChain>
</file>

<file path=xl/sharedStrings.xml><?xml version="1.0" encoding="utf-8"?>
<sst xmlns="http://schemas.openxmlformats.org/spreadsheetml/2006/main" count="47" uniqueCount="35">
  <si>
    <t>RAVIMA THE WORK CLUB</t>
  </si>
  <si>
    <t>PENETRON AND PENEBAR REQUIREMENT .</t>
  </si>
  <si>
    <t>SR.NO.</t>
  </si>
  <si>
    <t>ITEMS</t>
  </si>
  <si>
    <t xml:space="preserve">LOCATION </t>
  </si>
  <si>
    <t xml:space="preserve">UPTO LEVELS </t>
  </si>
  <si>
    <t>NOS.</t>
  </si>
  <si>
    <t>L</t>
  </si>
  <si>
    <t>B</t>
  </si>
  <si>
    <t>H</t>
  </si>
  <si>
    <t>QTY.</t>
  </si>
  <si>
    <t xml:space="preserve">UNIT </t>
  </si>
  <si>
    <t>REQUIRED LEVEL</t>
  </si>
  <si>
    <t xml:space="preserve">UGWT TANK WALL </t>
  </si>
  <si>
    <t>A</t>
  </si>
  <si>
    <t xml:space="preserve">D TYPE WALL </t>
  </si>
  <si>
    <t>CUM.</t>
  </si>
  <si>
    <t>4.5 KG / CUM.</t>
  </si>
  <si>
    <t>PENETRON ADMIXTURE  (KG)</t>
  </si>
  <si>
    <t>PENEBAR   (RMT)</t>
  </si>
  <si>
    <t xml:space="preserve">C TYPE WALL </t>
  </si>
  <si>
    <t xml:space="preserve">J TYPE WALL </t>
  </si>
  <si>
    <t xml:space="preserve">C7 </t>
  </si>
  <si>
    <t>C14</t>
  </si>
  <si>
    <t>C20</t>
  </si>
  <si>
    <t>C</t>
  </si>
  <si>
    <t xml:space="preserve">A TYPE WALL </t>
  </si>
  <si>
    <t>SW26 TO J TYPE</t>
  </si>
  <si>
    <t xml:space="preserve">UGT WALL TO J TYPE </t>
  </si>
  <si>
    <t>40 LIT.</t>
  </si>
  <si>
    <t xml:space="preserve">25 BAGS </t>
  </si>
  <si>
    <t xml:space="preserve">80 RMT </t>
  </si>
  <si>
    <t>NITOBOND CHEMICAL  (LTR.)</t>
  </si>
  <si>
    <t>USED FOR CONSTRUCTION JOINTS THIS NOT MEASUREABLE , HENCE QTY. NOT GIVEN.</t>
  </si>
  <si>
    <t>23/11/2019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</si>
</sst>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92D05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 applyBorder="1"/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4" fillId="0" borderId="0" xfId="0" applyFont="1" applyBorder="1"/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left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" xfId="0" applyFont="1" applyBorder="1"/>
    <xf numFmtId="164" fontId="5" fillId="6" borderId="10" xfId="0" applyNumberFormat="1" applyFont="1" applyFill="1" applyBorder="1" applyAlignment="1">
      <alignment horizontal="left" vertical="center" wrapText="1"/>
    </xf>
    <xf numFmtId="164" fontId="5" fillId="6" borderId="16" xfId="0" applyNumberFormat="1" applyFont="1" applyFill="1" applyBorder="1" applyAlignment="1">
      <alignment horizontal="left" vertical="center" wrapText="1"/>
    </xf>
    <xf numFmtId="164" fontId="5" fillId="6" borderId="17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390524</xdr:colOff>
      <xdr:row>0</xdr:row>
      <xdr:rowOff>28575</xdr:rowOff>
    </xdr:from>
    <xdr:to>
      <xdr:col>10</xdr:col>
      <xdr:colOff>333375</xdr:colOff>
      <xdr:row>31</xdr:row>
      <xdr:rowOff>7144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4" y="28575"/>
          <a:ext cx="6038851" cy="588406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2"/>
  <sheetViews>
    <sheetView tabSelected="1" topLeftCell="A6" workbookViewId="0">
      <selection activeCell="I24" sqref="I24"/>
    </sheetView>
  </sheetViews>
  <sheetFormatPr defaultRowHeight="16.5"/>
  <cols>
    <col min="1" max="1" width="4.7109375" style="1" customWidth="1"/>
    <col min="2" max="2" width="20.140625" style="1" bestFit="1" customWidth="1"/>
    <col min="3" max="3" width="10.5703125" style="1" bestFit="1" customWidth="1"/>
    <col min="4" max="4" width="10.140625" style="1" customWidth="1"/>
    <col min="5" max="5" width="9.5703125" style="1" customWidth="1"/>
    <col min="6" max="6" width="5.28515625" style="1" bestFit="1" customWidth="1"/>
    <col min="7" max="7" width="6.28515625" style="1" customWidth="1"/>
    <col min="8" max="8" width="7.140625" style="1" customWidth="1"/>
    <col min="9" max="9" width="7.28515625" style="1" customWidth="1"/>
    <col min="10" max="10" width="7.5703125" style="1" customWidth="1"/>
    <col min="11" max="11" width="8.42578125" style="1" customWidth="1"/>
    <col min="12" max="12" width="11.42578125" style="1" customWidth="1"/>
    <col min="13" max="13" width="12.5703125" style="1" customWidth="1"/>
    <col min="14" max="14" width="15.5703125" style="1" customWidth="1"/>
    <col min="15" max="16384" width="9.140625" style="1"/>
  </cols>
  <sheetData>
    <row r="2" spans="1:14" ht="18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4" spans="1:14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>
      <c r="M5" s="33" t="s">
        <v>34</v>
      </c>
    </row>
    <row r="6" spans="1:14" ht="49.5">
      <c r="A6" s="2" t="s">
        <v>2</v>
      </c>
      <c r="B6" s="3" t="s">
        <v>3</v>
      </c>
      <c r="C6" s="3" t="s">
        <v>4</v>
      </c>
      <c r="D6" s="2" t="s">
        <v>12</v>
      </c>
      <c r="E6" s="2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2" t="s">
        <v>18</v>
      </c>
      <c r="M6" s="2" t="s">
        <v>19</v>
      </c>
      <c r="N6" s="2" t="s">
        <v>32</v>
      </c>
    </row>
    <row r="7" spans="1:14" s="4" customFormat="1">
      <c r="L7" s="12" t="s">
        <v>17</v>
      </c>
    </row>
    <row r="8" spans="1:14">
      <c r="A8" s="10" t="s">
        <v>14</v>
      </c>
      <c r="B8" s="15" t="s">
        <v>13</v>
      </c>
      <c r="C8" s="5"/>
      <c r="D8" s="5"/>
      <c r="E8" s="5"/>
      <c r="F8" s="5"/>
      <c r="G8" s="5"/>
      <c r="H8" s="5"/>
      <c r="I8" s="5"/>
      <c r="J8" s="5"/>
      <c r="K8" s="5"/>
      <c r="L8" s="5"/>
      <c r="M8" s="9"/>
      <c r="N8" s="6"/>
    </row>
    <row r="9" spans="1:14">
      <c r="A9" s="8">
        <v>1</v>
      </c>
      <c r="B9" s="7" t="s">
        <v>15</v>
      </c>
      <c r="C9" s="7"/>
      <c r="D9" s="11">
        <v>93.15</v>
      </c>
      <c r="E9" s="11">
        <f>+D9+2.4</f>
        <v>95.550000000000011</v>
      </c>
      <c r="F9" s="11">
        <v>1</v>
      </c>
      <c r="G9" s="11">
        <v>19.100000000000001</v>
      </c>
      <c r="H9" s="11">
        <v>0.65</v>
      </c>
      <c r="I9" s="11">
        <f>+E9-D9</f>
        <v>2.4000000000000057</v>
      </c>
      <c r="J9" s="11">
        <f>+I9*H9*G9*F9</f>
        <v>29.796000000000074</v>
      </c>
      <c r="K9" s="7" t="s">
        <v>16</v>
      </c>
      <c r="L9" s="11">
        <f>+J9*4.5</f>
        <v>134.08200000000033</v>
      </c>
      <c r="M9" s="11">
        <f>+G9</f>
        <v>19.100000000000001</v>
      </c>
      <c r="N9" s="30" t="s">
        <v>33</v>
      </c>
    </row>
    <row r="10" spans="1:14">
      <c r="A10" s="8">
        <f t="shared" ref="A10:A16" si="0">+A9+1</f>
        <v>2</v>
      </c>
      <c r="B10" s="7" t="s">
        <v>15</v>
      </c>
      <c r="C10" s="7"/>
      <c r="D10" s="11">
        <v>93.15</v>
      </c>
      <c r="E10" s="11">
        <f>+D10+2.4</f>
        <v>95.550000000000011</v>
      </c>
      <c r="F10" s="11">
        <v>1</v>
      </c>
      <c r="G10" s="11">
        <v>1.75</v>
      </c>
      <c r="H10" s="11">
        <v>0.55000000000000004</v>
      </c>
      <c r="I10" s="11">
        <f>+E10-D10</f>
        <v>2.4000000000000057</v>
      </c>
      <c r="J10" s="11">
        <f>+I10*H10*G10*F10</f>
        <v>2.3100000000000054</v>
      </c>
      <c r="K10" s="7" t="s">
        <v>16</v>
      </c>
      <c r="L10" s="11">
        <f>+J10*4.5</f>
        <v>10.395000000000024</v>
      </c>
      <c r="M10" s="11">
        <f>+G10</f>
        <v>1.75</v>
      </c>
      <c r="N10" s="31"/>
    </row>
    <row r="11" spans="1:14">
      <c r="A11" s="8">
        <f t="shared" si="0"/>
        <v>3</v>
      </c>
      <c r="B11" s="7" t="s">
        <v>15</v>
      </c>
      <c r="C11" s="7"/>
      <c r="D11" s="11">
        <v>93.15</v>
      </c>
      <c r="E11" s="11">
        <f>+D11+2.4</f>
        <v>95.550000000000011</v>
      </c>
      <c r="F11" s="11">
        <v>1</v>
      </c>
      <c r="G11" s="11">
        <v>1.75</v>
      </c>
      <c r="H11" s="11">
        <v>0.55000000000000004</v>
      </c>
      <c r="I11" s="11">
        <f>+E11-D11</f>
        <v>2.4000000000000057</v>
      </c>
      <c r="J11" s="11">
        <f>+I11*H11*G11*F11</f>
        <v>2.3100000000000054</v>
      </c>
      <c r="K11" s="7" t="s">
        <v>16</v>
      </c>
      <c r="L11" s="11">
        <f>+J11*4.5</f>
        <v>10.395000000000024</v>
      </c>
      <c r="M11" s="11">
        <f>+G11</f>
        <v>1.75</v>
      </c>
      <c r="N11" s="31"/>
    </row>
    <row r="12" spans="1:14">
      <c r="A12" s="8">
        <f t="shared" si="0"/>
        <v>4</v>
      </c>
      <c r="B12" s="7" t="s">
        <v>20</v>
      </c>
      <c r="C12" s="7"/>
      <c r="D12" s="11">
        <v>93.15</v>
      </c>
      <c r="E12" s="11">
        <v>96</v>
      </c>
      <c r="F12" s="11">
        <v>1</v>
      </c>
      <c r="G12" s="11">
        <v>16</v>
      </c>
      <c r="H12" s="11">
        <v>0.3</v>
      </c>
      <c r="I12" s="11">
        <f>+E12-D12</f>
        <v>2.8499999999999943</v>
      </c>
      <c r="J12" s="11">
        <f>+I12*H12*G12*F12</f>
        <v>13.679999999999973</v>
      </c>
      <c r="K12" s="7" t="s">
        <v>16</v>
      </c>
      <c r="L12" s="11">
        <f>+J12*4.5</f>
        <v>61.559999999999881</v>
      </c>
      <c r="M12" s="11">
        <f>+G12</f>
        <v>16</v>
      </c>
      <c r="N12" s="31"/>
    </row>
    <row r="13" spans="1:14">
      <c r="A13" s="16" t="s">
        <v>8</v>
      </c>
      <c r="B13" s="15" t="s">
        <v>21</v>
      </c>
      <c r="C13" s="7"/>
      <c r="D13" s="11">
        <v>94.5</v>
      </c>
      <c r="E13" s="11">
        <f>+D13+3</f>
        <v>97.5</v>
      </c>
      <c r="F13" s="11">
        <v>1</v>
      </c>
      <c r="G13" s="11">
        <v>18.18</v>
      </c>
      <c r="H13" s="11">
        <v>0.5</v>
      </c>
      <c r="I13" s="11">
        <f>+E13-D13</f>
        <v>3</v>
      </c>
      <c r="J13" s="11">
        <f>+I13*H13*G13*F13</f>
        <v>27.27</v>
      </c>
      <c r="K13" s="7" t="s">
        <v>16</v>
      </c>
      <c r="L13" s="11">
        <f>+J13*4.5</f>
        <v>122.715</v>
      </c>
      <c r="M13" s="11">
        <f>+G13</f>
        <v>18.18</v>
      </c>
      <c r="N13" s="31"/>
    </row>
    <row r="14" spans="1:14">
      <c r="A14" s="8">
        <v>1</v>
      </c>
      <c r="B14" s="17" t="s">
        <v>22</v>
      </c>
      <c r="C14" s="7"/>
      <c r="D14" s="11">
        <v>94.5</v>
      </c>
      <c r="E14" s="11">
        <f>+D14+3</f>
        <v>97.5</v>
      </c>
      <c r="F14" s="11">
        <v>1</v>
      </c>
      <c r="G14" s="11">
        <f>1.3+0.4</f>
        <v>1.7000000000000002</v>
      </c>
      <c r="H14" s="11">
        <v>0.75</v>
      </c>
      <c r="I14" s="11">
        <f>+E14-D14</f>
        <v>3</v>
      </c>
      <c r="J14" s="11">
        <f>+I14*H14*G14*F14</f>
        <v>3.8250000000000002</v>
      </c>
      <c r="K14" s="7" t="s">
        <v>16</v>
      </c>
      <c r="L14" s="11">
        <f>+J14*4.5</f>
        <v>17.212500000000002</v>
      </c>
      <c r="M14" s="11">
        <v>0.75</v>
      </c>
      <c r="N14" s="31"/>
    </row>
    <row r="15" spans="1:14">
      <c r="A15" s="8">
        <f t="shared" si="0"/>
        <v>2</v>
      </c>
      <c r="B15" s="17" t="s">
        <v>23</v>
      </c>
      <c r="C15" s="7"/>
      <c r="D15" s="11">
        <v>94.5</v>
      </c>
      <c r="E15" s="11">
        <f>+D15+3</f>
        <v>97.5</v>
      </c>
      <c r="F15" s="11">
        <v>1</v>
      </c>
      <c r="G15" s="11">
        <f>1.3+0.4</f>
        <v>1.7000000000000002</v>
      </c>
      <c r="H15" s="11">
        <v>0.75</v>
      </c>
      <c r="I15" s="11">
        <f>+E15-D15</f>
        <v>3</v>
      </c>
      <c r="J15" s="11">
        <f>+I15*H15*G15*F15</f>
        <v>3.8250000000000002</v>
      </c>
      <c r="K15" s="7" t="s">
        <v>16</v>
      </c>
      <c r="L15" s="11">
        <f>+J15*4.5</f>
        <v>17.212500000000002</v>
      </c>
      <c r="M15" s="11">
        <v>0.75</v>
      </c>
      <c r="N15" s="31"/>
    </row>
    <row r="16" spans="1:14">
      <c r="A16" s="8">
        <f t="shared" si="0"/>
        <v>3</v>
      </c>
      <c r="B16" s="17" t="s">
        <v>24</v>
      </c>
      <c r="C16" s="7"/>
      <c r="D16" s="11">
        <v>94.5</v>
      </c>
      <c r="E16" s="11">
        <f>+D16+3</f>
        <v>97.5</v>
      </c>
      <c r="F16" s="11">
        <v>1</v>
      </c>
      <c r="G16" s="11">
        <f>1.3+0.4</f>
        <v>1.7000000000000002</v>
      </c>
      <c r="H16" s="11">
        <v>0.75</v>
      </c>
      <c r="I16" s="11">
        <f>+E16-D16</f>
        <v>3</v>
      </c>
      <c r="J16" s="11">
        <f>+I16*H16*G16*F16</f>
        <v>3.8250000000000002</v>
      </c>
      <c r="K16" s="7" t="s">
        <v>16</v>
      </c>
      <c r="L16" s="11">
        <f>+J16*4.5</f>
        <v>17.212500000000002</v>
      </c>
      <c r="M16" s="11">
        <v>0.75</v>
      </c>
      <c r="N16" s="31"/>
    </row>
    <row r="17" spans="1:14">
      <c r="A17" s="16" t="s">
        <v>25</v>
      </c>
      <c r="B17" s="15" t="s">
        <v>26</v>
      </c>
      <c r="C17" s="7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31"/>
    </row>
    <row r="18" spans="1:14">
      <c r="A18" s="8">
        <v>1</v>
      </c>
      <c r="B18" s="7" t="s">
        <v>28</v>
      </c>
      <c r="C18" s="7"/>
      <c r="D18" s="11">
        <v>94.5</v>
      </c>
      <c r="E18" s="11">
        <f>+D18+3</f>
        <v>97.5</v>
      </c>
      <c r="F18" s="11">
        <v>1</v>
      </c>
      <c r="G18" s="11">
        <v>6.4809999999999999</v>
      </c>
      <c r="H18" s="11">
        <v>0.23</v>
      </c>
      <c r="I18" s="11">
        <v>3</v>
      </c>
      <c r="J18" s="11">
        <f>+I18*H18*G18*F18</f>
        <v>4.4718900000000001</v>
      </c>
      <c r="K18" s="7" t="s">
        <v>16</v>
      </c>
      <c r="L18" s="11">
        <f>+J18*4.5</f>
        <v>20.123505000000002</v>
      </c>
      <c r="M18" s="11">
        <f>+G18</f>
        <v>6.4809999999999999</v>
      </c>
      <c r="N18" s="32"/>
    </row>
    <row r="19" spans="1:14" ht="17.25" thickBot="1">
      <c r="A19" s="8">
        <f>+A18+1</f>
        <v>2</v>
      </c>
      <c r="B19" s="18" t="s">
        <v>27</v>
      </c>
      <c r="C19" s="7"/>
      <c r="D19" s="11">
        <v>94.5</v>
      </c>
      <c r="E19" s="11">
        <f>+D19+3</f>
        <v>97.5</v>
      </c>
      <c r="F19" s="11">
        <v>1</v>
      </c>
      <c r="G19" s="11">
        <f>8.627+4.93</f>
        <v>13.557</v>
      </c>
      <c r="H19" s="11">
        <v>0.23</v>
      </c>
      <c r="I19" s="11">
        <v>3</v>
      </c>
      <c r="J19" s="11">
        <f>+I19*H19*G19*F19</f>
        <v>9.3543300000000009</v>
      </c>
      <c r="K19" s="7" t="s">
        <v>16</v>
      </c>
      <c r="L19" s="20">
        <f>+J19*4.5</f>
        <v>42.094485000000006</v>
      </c>
      <c r="M19" s="20">
        <f>+G19</f>
        <v>13.557</v>
      </c>
      <c r="N19" s="21"/>
    </row>
    <row r="20" spans="1:14" ht="17.25" thickBot="1">
      <c r="A20" s="8"/>
      <c r="B20" s="7"/>
      <c r="C20" s="7"/>
      <c r="D20" s="11"/>
      <c r="E20" s="11"/>
      <c r="F20" s="11"/>
      <c r="G20" s="11"/>
      <c r="H20" s="11"/>
      <c r="I20" s="11"/>
      <c r="J20" s="11"/>
      <c r="K20" s="19"/>
      <c r="L20" s="22">
        <f>SUM(L9:L19)</f>
        <v>453.00249000000025</v>
      </c>
      <c r="M20" s="23">
        <f>SUM(M9:M19)</f>
        <v>79.067999999999998</v>
      </c>
      <c r="N20" s="24" t="s">
        <v>29</v>
      </c>
    </row>
    <row r="21" spans="1:14">
      <c r="A21" s="25"/>
      <c r="B21" s="26"/>
      <c r="C21" s="26"/>
      <c r="D21" s="20"/>
      <c r="E21" s="20"/>
      <c r="F21" s="20"/>
      <c r="G21" s="20"/>
      <c r="H21" s="20"/>
      <c r="I21" s="20"/>
      <c r="J21" s="20"/>
      <c r="K21" s="20"/>
      <c r="L21" s="27">
        <f>+L20/18</f>
        <v>25.166805000000014</v>
      </c>
      <c r="M21" s="27">
        <f>+M20</f>
        <v>79.067999999999998</v>
      </c>
      <c r="N21" s="28"/>
    </row>
    <row r="22" spans="1:14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34" t="s">
        <v>30</v>
      </c>
      <c r="M22" s="34" t="s">
        <v>31</v>
      </c>
      <c r="N22" s="35" t="str">
        <f>+N20</f>
        <v>40 LIT.</v>
      </c>
    </row>
  </sheetData>
  <mergeCells count="3">
    <mergeCell ref="A2:N2"/>
    <mergeCell ref="A4:N4"/>
    <mergeCell ref="N9:N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A2" sqref="A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2019-11-23T14:43:25Z</dcterms:modified>
</cp:coreProperties>
</file>